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Лист2" sheetId="1" r:id="rId1"/>
    <sheet name="Лист1" sheetId="2" r:id="rId2"/>
  </sheets>
  <calcPr calcId="114210" iterateDelta="1E-4"/>
</workbook>
</file>

<file path=xl/calcChain.xml><?xml version="1.0" encoding="utf-8"?>
<calcChain xmlns="http://schemas.openxmlformats.org/spreadsheetml/2006/main">
  <c r="F69" i="2"/>
  <c r="F68"/>
  <c r="F67"/>
  <c r="F66"/>
  <c r="F65"/>
  <c r="F64"/>
  <c r="F63"/>
  <c r="F62"/>
  <c r="F61"/>
  <c r="F60"/>
  <c r="F59"/>
  <c r="F58"/>
  <c r="E57"/>
  <c r="D57"/>
  <c r="F57"/>
  <c r="F55"/>
  <c r="F54"/>
  <c r="F53"/>
  <c r="E53"/>
  <c r="D53"/>
  <c r="E52"/>
  <c r="D52"/>
  <c r="F52"/>
  <c r="F50"/>
  <c r="F48"/>
  <c r="F47"/>
  <c r="F46"/>
  <c r="F45"/>
  <c r="F44"/>
  <c r="F43"/>
  <c r="F42"/>
  <c r="F41"/>
  <c r="F40"/>
  <c r="F39"/>
  <c r="E38"/>
  <c r="D38"/>
  <c r="F38"/>
  <c r="E37"/>
  <c r="D37"/>
  <c r="F37"/>
  <c r="F36"/>
  <c r="E35"/>
  <c r="D35"/>
  <c r="F35"/>
  <c r="F33"/>
  <c r="F32"/>
  <c r="E31"/>
  <c r="D31"/>
  <c r="F31"/>
  <c r="E30"/>
  <c r="D30"/>
  <c r="F30"/>
  <c r="F28"/>
  <c r="F27"/>
  <c r="E26"/>
  <c r="D26"/>
  <c r="F26"/>
  <c r="F25"/>
  <c r="E24"/>
  <c r="D24"/>
  <c r="F24"/>
  <c r="F23"/>
  <c r="E22"/>
  <c r="D22"/>
  <c r="F22"/>
  <c r="F21"/>
  <c r="F20"/>
  <c r="F19"/>
  <c r="F18"/>
  <c r="F17"/>
  <c r="D16"/>
  <c r="F16"/>
  <c r="F15"/>
  <c r="F14"/>
  <c r="F13"/>
  <c r="E12"/>
  <c r="D12"/>
  <c r="F12"/>
  <c r="E11"/>
  <c r="D11"/>
  <c r="F11"/>
  <c r="E10"/>
  <c r="D10"/>
  <c r="F10"/>
  <c r="E27" i="1"/>
  <c r="D27"/>
  <c r="E26"/>
  <c r="E13"/>
</calcChain>
</file>

<file path=xl/sharedStrings.xml><?xml version="1.0" encoding="utf-8"?>
<sst xmlns="http://schemas.openxmlformats.org/spreadsheetml/2006/main" count="268" uniqueCount="237">
  <si>
    <t xml:space="preserve">Приложение №2 </t>
  </si>
  <si>
    <t>к проекту решению Совета народных депутатов</t>
  </si>
  <si>
    <t xml:space="preserve">муниципального образования </t>
  </si>
  <si>
    <t>"Заревское.с/п"</t>
  </si>
  <si>
    <t>Доходы бюджета МО «Заревское сельское поселение» за 2018 год по кодам видов доходов, подвидов доходов, классификации операции сектора государственного управления, относящихся к доходам бюджета МО « Заревское сельское поселение»</t>
  </si>
  <si>
    <t>Код бюджетной классификации Российской Федерации</t>
  </si>
  <si>
    <t>Наименование доходов</t>
  </si>
  <si>
    <t>Утвержденный 
план за 2018 год</t>
  </si>
  <si>
    <t>Уточненный
план(по отчету)</t>
  </si>
  <si>
    <t>Фактическое исполнение на 01.01.2019</t>
  </si>
  <si>
    <t>ВСЕГО ДОХОДОВ</t>
  </si>
  <si>
    <t>3344,1</t>
  </si>
  <si>
    <t>6173,4</t>
  </si>
  <si>
    <t>6327,9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</si>
  <si>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</si>
  <si>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</si>
  <si>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</si>
  <si>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</si>
  <si>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</si>
  <si>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</si>
  <si>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1 03 02000 00 0000 000</t>
  </si>
  <si>
    <t>Акцизы по подакцизным товарам (продукции), производимые на территории РФ</t>
  </si>
  <si>
    <t>1 03 02230 01 0000 110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</si>
  <si>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</si>
  <si>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</si>
  <si>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</si>
  <si>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2,9</t>
  </si>
  <si>
    <t>1 03 02250 01 0000 110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</si>
  <si>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</si>
  <si>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</si>
  <si>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</si>
  <si>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</si>
  <si>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Налоги на совокупный доход</t>
  </si>
  <si>
    <t>1 05 03000 01 0000 110</t>
  </si>
  <si>
    <t>Единый сельскохозяйственный налог</t>
  </si>
  <si>
    <t>1 06 00000 00 0000 110</t>
  </si>
  <si>
    <t xml:space="preserve">Налоги на имущество </t>
  </si>
  <si>
    <t>1070</t>
  </si>
  <si>
    <t>1013</t>
  </si>
  <si>
    <t>999,3</t>
  </si>
  <si>
    <t>1 06 06000 00 0000 110</t>
  </si>
  <si>
    <t>земельный налог</t>
  </si>
  <si>
    <t>970</t>
  </si>
  <si>
    <t>925</t>
  </si>
  <si>
    <t>925,1</t>
  </si>
  <si>
    <t>1 06 02000 02 0000 110</t>
  </si>
  <si>
    <t>Налоги на имущество  с физических лиц</t>
  </si>
  <si>
    <t>100</t>
  </si>
  <si>
    <t>88</t>
  </si>
  <si>
    <t>74,2</t>
  </si>
  <si>
    <t>200  00000 00 0000 151</t>
  </si>
  <si>
    <t>БЕЗВОЗМЕЗДНЫЕ ПОСТУПЛЕНИЯ</t>
  </si>
  <si>
    <t>202  00000 00 0000 151</t>
  </si>
  <si>
    <t xml:space="preserve">Безвозмездные поступления от других бюджетов бюджетной системы Российской Федерации </t>
  </si>
  <si>
    <t xml:space="preserve">202 01003 10 0000 151 </t>
  </si>
  <si>
    <t>Дотации бюджетам сельских поселений на поддержку мер по обеспечению сбалансированности бюджетов</t>
  </si>
  <si>
    <t>202 01001 05 0000 151</t>
  </si>
  <si>
    <t>Дотации бюджетам муниципальных районов на выравнивание уровня бюджетной обеспеченности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</si>
  <si>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</si>
  <si>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</si>
  <si>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>202 03024 05 0000 151</t>
  </si>
  <si>
    <t>Субвенции бюджетам муниципальных районов на выполнение переданых  полномочий субъектов Российской Федерации</t>
  </si>
  <si>
    <t xml:space="preserve">Приложение №1 </t>
  </si>
  <si>
    <t>к Решению Совета народных депутатов</t>
  </si>
  <si>
    <t>"Шовгеновский район"</t>
  </si>
  <si>
    <t>от"________" ______________ №____</t>
  </si>
  <si>
    <t>Поступление доходов в  бюджет муниципального образования  «Шовгеновский район» в 1 квартале  2012 года</t>
  </si>
  <si>
    <t>(тыс.руб)</t>
  </si>
  <si>
    <t>Коды БК</t>
  </si>
  <si>
    <t>Виды доходов</t>
  </si>
  <si>
    <t>Уточненый план на 2012 год</t>
  </si>
  <si>
    <t>Исполнено на 1.04.2012 года</t>
  </si>
  <si>
    <t>% исполнения</t>
  </si>
  <si>
    <t>1 01 01000 00 0000 110</t>
  </si>
  <si>
    <t>Налог на прибыль организаций</t>
  </si>
  <si>
    <t>15628,0</t>
  </si>
  <si>
    <t>1947,2</t>
  </si>
  <si>
    <t>1 05 00000 00 0000 000</t>
  </si>
  <si>
    <t>5044</t>
  </si>
  <si>
    <t>1631,2</t>
  </si>
  <si>
    <t>1 05 01000 01 0000 110</t>
  </si>
  <si>
    <t>Налог, взимаемый в связи с применением УСН</t>
  </si>
  <si>
    <t>1036,5</t>
  </si>
  <si>
    <t>1 05 0101001 0000 110</t>
  </si>
  <si>
    <t>Налог взимаемый с налогоплательщиков, выбравших в качестве объекта налогооблажения доходы</t>
  </si>
  <si>
    <t>1483,0</t>
  </si>
  <si>
    <t>748,9</t>
  </si>
  <si>
    <t>1 05 0102001 0000 110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</si>
  <si>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</si>
  <si>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400</t>
  </si>
  <si>
    <t>222,1</t>
  </si>
  <si>
    <t>1 05 0105001 0000 110</t>
  </si>
  <si>
    <t>Минимальный налог, зачисляемый в бюджеты  субъектов Российской Федерации</t>
  </si>
  <si>
    <t>65,5</t>
  </si>
  <si>
    <t>1 05 02000 02 0000 110</t>
  </si>
  <si>
    <t>Единый налог на вмененный доход для отдельных видов деятельности</t>
  </si>
  <si>
    <t>1311</t>
  </si>
  <si>
    <t>264</t>
  </si>
  <si>
    <t>1850</t>
  </si>
  <si>
    <t>330,7</t>
  </si>
  <si>
    <t>1 06 00000 00 0000 000</t>
  </si>
  <si>
    <t>Налоги на имущество организаций</t>
  </si>
  <si>
    <t>6600</t>
  </si>
  <si>
    <t>1109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</si>
  <si>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</si>
  <si>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</si>
  <si>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</si>
  <si>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</si>
  <si>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79,2</t>
  </si>
  <si>
    <t>6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</si>
  <si>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</si>
  <si>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</si>
  <si>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</si>
  <si>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</si>
  <si>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772</t>
  </si>
  <si>
    <t>90,5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</si>
  <si>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</si>
  <si>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</si>
  <si>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1 09 0000 00 0000 000</t>
  </si>
  <si>
    <t>Задолженность и перерасчеты по отмененным налогам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</si>
  <si>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</si>
  <si>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</si>
  <si>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</si>
  <si>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</si>
  <si>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1 11 05010 10 0000 120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</si>
  <si>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</si>
  <si>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4835,7</t>
  </si>
  <si>
    <t>1244,7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</si>
  <si>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</si>
  <si>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</si>
  <si>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54,8</t>
  </si>
  <si>
    <t>11,8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</si>
  <si>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</si>
  <si>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</si>
  <si>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</si>
  <si>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</si>
  <si>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75</t>
  </si>
  <si>
    <t>6,8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</si>
  <si>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</si>
  <si>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</si>
  <si>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</si>
  <si>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</si>
  <si>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</si>
  <si>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60,8</t>
  </si>
  <si>
    <t>1 16 00000 00 0000 000</t>
  </si>
  <si>
    <t>Штрафы, Санкции. Возмещение ущерба</t>
  </si>
  <si>
    <t>240</t>
  </si>
  <si>
    <t>93,1</t>
  </si>
  <si>
    <t>1 16 03000 00 0000 140</t>
  </si>
  <si>
    <t xml:space="preserve">Денежные взыскания(штрафы) за нарушение законодательства о налогах и сборах </t>
  </si>
  <si>
    <t>35</t>
  </si>
  <si>
    <t>15,4</t>
  </si>
  <si>
    <t>1 16 03010 01 0000 140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</si>
  <si>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</si>
  <si>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5</t>
  </si>
  <si>
    <t>0,9</t>
  </si>
  <si>
    <t>1 16 03030 01 0000 140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</si>
  <si>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</si>
  <si>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>30</t>
  </si>
  <si>
    <t>14,5</t>
  </si>
  <si>
    <t>1 16 06001 00 0000 140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</si>
  <si>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</si>
  <si>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1 16 25001 00 0000 140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</si>
  <si>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</si>
  <si>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4,7</t>
  </si>
  <si>
    <t>1 16 25030 01 0000 140</t>
  </si>
  <si>
    <t>Денежные взыскания(штрафы) за нарушение законодательства  об охране и использованию животного мира</t>
  </si>
  <si>
    <t>10</t>
  </si>
  <si>
    <t>1 16 25060 01 0000 140</t>
  </si>
  <si>
    <t xml:space="preserve">Денежные взыскания(штрафы) за нарушение земельного законодательства </t>
  </si>
  <si>
    <t>20</t>
  </si>
  <si>
    <t>1 16 30000 01 0000 140</t>
  </si>
  <si>
    <t>Денежные взыскания(штрафы) за административные  правонарушения в области дорожного движения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</si>
  <si>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</si>
  <si>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</si>
  <si>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50</t>
  </si>
  <si>
    <t>1 16 90000 00 0000 140</t>
  </si>
  <si>
    <t>Прочие поступления от денежных взысканий(штрафов) и иных сумм в возмещение ущерба</t>
  </si>
  <si>
    <t>120</t>
  </si>
  <si>
    <t>23</t>
  </si>
  <si>
    <t>1 17 00000 00 0000 000</t>
  </si>
  <si>
    <t>Прочие неналоговые доходы</t>
  </si>
  <si>
    <t>766,2</t>
  </si>
  <si>
    <t>200  00000 00 0000 000</t>
  </si>
  <si>
    <t>202  00000 00 0000 000</t>
  </si>
  <si>
    <t>39879,1</t>
  </si>
  <si>
    <t>13293,2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</si>
  <si>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</si>
  <si>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</si>
  <si>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16000,0</t>
  </si>
  <si>
    <t>6333,2</t>
  </si>
  <si>
    <t>202 02145 05 0000 151</t>
  </si>
  <si>
    <t>Субсидии бюджетам муниципальных районов на 
модернизацию региональных систем общего образования</t>
  </si>
  <si>
    <t>13778,0</t>
  </si>
  <si>
    <t>6889,0</t>
  </si>
  <si>
    <t>202  03000 00 0000 151</t>
  </si>
  <si>
    <t>Субвенции от других бюджетов бюджетной системы РФ</t>
  </si>
  <si>
    <t>751,2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</si>
  <si>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</si>
  <si>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</si>
  <si>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2259</t>
  </si>
  <si>
    <t>528,5</t>
  </si>
  <si>
    <t>124364,0</t>
  </si>
  <si>
    <t>32805,3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</si>
  <si>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</si>
  <si>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</si>
  <si>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2831,4</t>
  </si>
  <si>
    <t>202 03027 05 0000 151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</si>
  <si>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</si>
  <si>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</si>
  <si>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</si>
  <si>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</si>
  <si>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</si>
  <si>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956,4</t>
  </si>
  <si>
    <t>264,8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</si>
  <si>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</si>
  <si>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</si>
  <si>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3069,6</t>
  </si>
  <si>
    <t>306,2</t>
  </si>
  <si>
    <t>202 04000 00 0000 151</t>
  </si>
  <si>
    <t>Иные межбюджетные трансферты</t>
  </si>
  <si>
    <t>25222,8</t>
  </si>
  <si>
    <t>24164,4</t>
  </si>
  <si>
    <t>202 04025 05 0000 151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</si>
  <si>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</si>
  <si>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100,4</t>
  </si>
  <si>
    <t>0</t>
  </si>
  <si>
    <t>202 04034 05 0000 151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</si>
  <si>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</si>
  <si>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958</t>
  </si>
  <si>
    <t>202 04999 05 0000 151</t>
  </si>
  <si>
    <t>Причие межбюджетные трансферты передаваемые бюджетам муниципальных районов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</si>
  <si>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</si>
  <si>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</si>
  <si>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-2426,4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</si>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</sst>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  <charset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2" borderId="0" applyBorder="0" applyProtection="0"/>
  </cellStyleXfs>
  <cellXfs count="62">
    <xf numFmtId="0" fontId="0" fillId="0" borderId="0" xfId="0"/>
    <xf numFmtId="164" fontId="0" fillId="0" borderId="1" xfId="0" applyNumberFormat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1" fillId="0" borderId="2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0" fillId="0" borderId="0" xfId="0" applyFont="1"/>
    <xf numFmtId="49" fontId="1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/>
    <xf numFmtId="0" fontId="7" fillId="0" borderId="0" xfId="0" applyFont="1"/>
    <xf numFmtId="164" fontId="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0" fillId="0" borderId="0" xfId="0" applyBorder="1" applyAlignment="1"/>
    <xf numFmtId="0" fontId="0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3" fontId="4" fillId="0" borderId="1" xfId="0" applyNumberFormat="1" applyFont="1" applyBorder="1" applyAlignment="1">
      <alignment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0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49" fontId="7" fillId="0" borderId="0" xfId="0" applyNumberFormat="1" applyFont="1" applyBorder="1" applyAlignment="1">
      <alignment horizontal="center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I31"/>
  <sheetViews>
    <sheetView tabSelected="1" topLeftCell="A25" zoomScaleNormal="100" workbookViewId="0">
      <selection activeCell="F12" sqref="F12"/>
    </sheetView>
  </sheetViews>
  <sheetFormatPr defaultColWidth="8.7109375" defaultRowHeight="12.75"/>
  <cols>
    <col min="1" max="1" width="2.85546875" customWidth="1"/>
    <col min="2" max="2" width="19.7109375" customWidth="1"/>
    <col min="3" max="3" width="54.42578125" customWidth="1"/>
    <col min="4" max="4" width="12" customWidth="1"/>
    <col min="5" max="5" width="11.85546875" customWidth="1"/>
    <col min="6" max="6" width="10.85546875" customWidth="1"/>
  </cols>
  <sheetData>
    <row r="1" spans="2:9">
      <c r="B1" s="5"/>
      <c r="C1" s="52" t="s">
        <v>0</v>
      </c>
      <c r="D1" s="52"/>
      <c r="E1" s="52"/>
      <c r="F1" s="52"/>
    </row>
    <row r="2" spans="2:9">
      <c r="B2" s="5"/>
      <c r="C2" s="52" t="s">
        <v>1</v>
      </c>
      <c r="D2" s="52"/>
      <c r="E2" s="52"/>
      <c r="F2" s="52"/>
    </row>
    <row r="3" spans="2:9">
      <c r="B3" s="5"/>
      <c r="C3" s="52" t="s">
        <v>2</v>
      </c>
      <c r="D3" s="52"/>
      <c r="E3" s="52"/>
      <c r="F3" s="52"/>
    </row>
    <row r="4" spans="2:9">
      <c r="B4" s="5"/>
      <c r="C4" s="52" t="s">
        <v>3</v>
      </c>
      <c r="D4" s="52"/>
      <c r="E4" s="52"/>
      <c r="F4" s="52"/>
    </row>
    <row r="5" spans="2:9">
      <c r="B5" s="5"/>
      <c r="C5" s="52"/>
      <c r="D5" s="52"/>
      <c r="E5" s="52"/>
      <c r="F5" s="52"/>
    </row>
    <row r="6" spans="2:9" ht="7.5" customHeight="1">
      <c r="B6" s="5"/>
      <c r="C6" s="53"/>
      <c r="D6" s="53"/>
      <c r="E6" s="53"/>
      <c r="F6" s="5"/>
    </row>
    <row r="7" spans="2:9" ht="26.25" customHeight="1">
      <c r="B7" s="54" t="s">
        <v>4</v>
      </c>
      <c r="C7" s="54"/>
      <c r="D7" s="54"/>
      <c r="E7" s="54"/>
      <c r="F7" s="54"/>
    </row>
    <row r="8" spans="2:9" ht="12.75" customHeight="1">
      <c r="B8" s="54"/>
      <c r="C8" s="54"/>
      <c r="D8" s="54"/>
      <c r="E8" s="54"/>
      <c r="F8" s="54"/>
    </row>
    <row r="9" spans="2:9">
      <c r="B9" s="54"/>
      <c r="C9" s="54"/>
      <c r="D9" s="54"/>
      <c r="E9" s="54"/>
      <c r="F9" s="54"/>
    </row>
    <row r="10" spans="2:9">
      <c r="B10" s="6"/>
      <c r="C10" s="7"/>
      <c r="D10" s="7"/>
      <c r="E10" s="8"/>
      <c r="F10" s="9"/>
    </row>
    <row r="11" spans="2:9" ht="63.75">
      <c r="B11" s="10" t="s">
        <v>5</v>
      </c>
      <c r="C11" s="10" t="s">
        <v>6</v>
      </c>
      <c r="D11" s="11" t="s">
        <v>7</v>
      </c>
      <c r="E11" s="11" t="s">
        <v>8</v>
      </c>
      <c r="F11" s="12" t="s">
        <v>9</v>
      </c>
      <c r="G11" s="13"/>
      <c r="H11" s="13"/>
      <c r="I11" s="13"/>
    </row>
    <row r="12" spans="2:9" ht="15.75">
      <c r="B12" s="14" t="s">
        <v>10</v>
      </c>
      <c r="C12" s="14"/>
      <c r="D12" s="15" t="s">
        <v>11</v>
      </c>
      <c r="E12" s="15" t="s">
        <v>12</v>
      </c>
      <c r="F12" s="15" t="s">
        <v>13</v>
      </c>
      <c r="G12" s="13"/>
      <c r="H12" s="13"/>
      <c r="I12" s="13"/>
    </row>
    <row r="13" spans="2:9" ht="28.5" customHeight="1">
      <c r="B13" s="14" t="s">
        <v>14</v>
      </c>
      <c r="C13" s="16" t="s">
        <v>15</v>
      </c>
      <c r="D13" s="17">
        <v>2843.6</v>
      </c>
      <c r="E13" s="17">
        <f>E14+E16+E21+E23</f>
        <v>3134.9</v>
      </c>
      <c r="F13" s="17">
        <v>3289.4</v>
      </c>
      <c r="G13" s="13"/>
      <c r="H13" s="13"/>
      <c r="I13" s="13"/>
    </row>
    <row r="14" spans="2:9" ht="25.5">
      <c r="B14" s="14" t="s">
        <v>16</v>
      </c>
      <c r="C14" s="16" t="s">
        <v>17</v>
      </c>
      <c r="D14" s="18">
        <v>500</v>
      </c>
      <c r="E14" s="18">
        <v>642.79999999999995</v>
      </c>
      <c r="F14" s="18">
        <v>709.5</v>
      </c>
      <c r="G14" s="13"/>
      <c r="H14" s="13"/>
      <c r="I14" s="13"/>
    </row>
    <row r="15" spans="2:9" ht="15.75">
      <c r="B15" s="10" t="s">
        <v>18</v>
      </c>
      <c r="C15" s="19" t="s">
        <v>19</v>
      </c>
      <c r="D15" s="20">
        <v>500</v>
      </c>
      <c r="E15" s="20">
        <v>642.79999999999995</v>
      </c>
      <c r="F15" s="20">
        <v>709.5</v>
      </c>
      <c r="G15" s="13"/>
      <c r="H15" s="13"/>
      <c r="I15" s="13"/>
    </row>
    <row r="16" spans="2:9" ht="29.25" customHeight="1">
      <c r="B16" s="14" t="s">
        <v>20</v>
      </c>
      <c r="C16" s="21" t="s">
        <v>21</v>
      </c>
      <c r="D16" s="18">
        <v>623.6</v>
      </c>
      <c r="E16" s="18">
        <v>623.6</v>
      </c>
      <c r="F16" s="18">
        <v>667.9</v>
      </c>
      <c r="G16" s="13"/>
      <c r="H16" s="13"/>
      <c r="I16" s="13"/>
    </row>
    <row r="17" spans="2:9" ht="42" customHeight="1">
      <c r="B17" s="10" t="s">
        <v>22</v>
      </c>
      <c r="C17" s="22" t="s">
        <v>23</v>
      </c>
      <c r="D17" s="20">
        <v>236</v>
      </c>
      <c r="E17" s="20">
        <v>236</v>
      </c>
      <c r="F17" s="20">
        <v>297.60000000000002</v>
      </c>
      <c r="G17" s="13"/>
      <c r="H17" s="13"/>
      <c r="I17" s="13"/>
    </row>
    <row r="18" spans="2:9" ht="51.75" customHeight="1">
      <c r="B18" s="10" t="s">
        <v>24</v>
      </c>
      <c r="C18" s="22" t="s">
        <v>25</v>
      </c>
      <c r="D18" s="20">
        <v>1.8</v>
      </c>
      <c r="E18" s="20">
        <v>1.8</v>
      </c>
      <c r="F18" s="23" t="s">
        <v>26</v>
      </c>
      <c r="G18" s="13"/>
      <c r="H18" s="13"/>
      <c r="I18" s="13"/>
    </row>
    <row r="19" spans="2:9" ht="45.75" customHeight="1">
      <c r="B19" s="10" t="s">
        <v>27</v>
      </c>
      <c r="C19" s="22" t="s">
        <v>28</v>
      </c>
      <c r="D19" s="20">
        <v>421.5</v>
      </c>
      <c r="E19" s="20">
        <v>421.5</v>
      </c>
      <c r="F19" s="20">
        <v>434.1</v>
      </c>
      <c r="G19" s="13"/>
      <c r="H19" s="13"/>
      <c r="I19" s="13"/>
    </row>
    <row r="20" spans="2:9" ht="51.75" customHeight="1">
      <c r="B20" s="10" t="s">
        <v>29</v>
      </c>
      <c r="C20" s="22" t="s">
        <v>30</v>
      </c>
      <c r="D20" s="20">
        <v>-35.700000000000003</v>
      </c>
      <c r="E20" s="20">
        <v>-35.700000000000003</v>
      </c>
      <c r="F20" s="20">
        <v>-66.7</v>
      </c>
      <c r="G20" s="13"/>
      <c r="H20" s="13"/>
      <c r="I20" s="13"/>
    </row>
    <row r="21" spans="2:9" ht="25.5">
      <c r="B21" s="14" t="s">
        <v>31</v>
      </c>
      <c r="C21" s="16" t="s">
        <v>32</v>
      </c>
      <c r="D21" s="18">
        <v>650</v>
      </c>
      <c r="E21" s="18">
        <v>855.5</v>
      </c>
      <c r="F21" s="18">
        <v>912.7</v>
      </c>
      <c r="G21" s="13"/>
      <c r="H21" s="13"/>
      <c r="I21" s="13"/>
    </row>
    <row r="22" spans="2:9" s="9" customFormat="1" ht="15.75">
      <c r="B22" s="10" t="s">
        <v>33</v>
      </c>
      <c r="C22" s="22" t="s">
        <v>34</v>
      </c>
      <c r="D22" s="20">
        <v>650</v>
      </c>
      <c r="E22" s="20">
        <v>855.5</v>
      </c>
      <c r="F22" s="20">
        <v>912.7</v>
      </c>
      <c r="G22" s="13"/>
      <c r="H22" s="13"/>
      <c r="I22" s="13"/>
    </row>
    <row r="23" spans="2:9" ht="25.5">
      <c r="B23" s="14" t="s">
        <v>35</v>
      </c>
      <c r="C23" s="16" t="s">
        <v>36</v>
      </c>
      <c r="D23" s="24" t="s">
        <v>37</v>
      </c>
      <c r="E23" s="24" t="s">
        <v>38</v>
      </c>
      <c r="F23" s="24" t="s">
        <v>39</v>
      </c>
      <c r="G23" s="13"/>
      <c r="H23" s="13"/>
      <c r="I23" s="13"/>
    </row>
    <row r="24" spans="2:9" s="25" customFormat="1" ht="15.75">
      <c r="B24" s="10" t="s">
        <v>40</v>
      </c>
      <c r="C24" s="22" t="s">
        <v>41</v>
      </c>
      <c r="D24" s="26" t="s">
        <v>42</v>
      </c>
      <c r="E24" s="26" t="s">
        <v>43</v>
      </c>
      <c r="F24" s="26" t="s">
        <v>44</v>
      </c>
      <c r="G24" s="13"/>
      <c r="H24" s="13"/>
      <c r="I24" s="13"/>
    </row>
    <row r="25" spans="2:9" ht="15.75">
      <c r="B25" s="10" t="s">
        <v>45</v>
      </c>
      <c r="C25" s="22" t="s">
        <v>46</v>
      </c>
      <c r="D25" s="26" t="s">
        <v>47</v>
      </c>
      <c r="E25" s="26" t="s">
        <v>48</v>
      </c>
      <c r="F25" s="23" t="s">
        <v>49</v>
      </c>
      <c r="G25" s="13"/>
      <c r="H25" s="13"/>
      <c r="I25" s="13"/>
    </row>
    <row r="26" spans="2:9" ht="25.5">
      <c r="B26" s="14" t="s">
        <v>50</v>
      </c>
      <c r="C26" s="16" t="s">
        <v>51</v>
      </c>
      <c r="D26" s="27">
        <v>500.5</v>
      </c>
      <c r="E26" s="27">
        <f>E27</f>
        <v>3038.5</v>
      </c>
      <c r="F26" s="27">
        <v>3038.5</v>
      </c>
      <c r="G26" s="13"/>
      <c r="H26" s="13"/>
      <c r="I26" s="13"/>
    </row>
    <row r="27" spans="2:9" s="28" customFormat="1" ht="21" customHeight="1">
      <c r="B27" s="14" t="s">
        <v>52</v>
      </c>
      <c r="C27" s="16" t="s">
        <v>53</v>
      </c>
      <c r="D27" s="27">
        <f>D28+D29+D30+D31</f>
        <v>500.5</v>
      </c>
      <c r="E27" s="27">
        <f>E28+E29+E30+E31</f>
        <v>3038.5</v>
      </c>
      <c r="F27" s="27">
        <v>3038.5</v>
      </c>
      <c r="G27" s="29"/>
      <c r="H27" s="29"/>
      <c r="I27" s="29"/>
    </row>
    <row r="28" spans="2:9" s="25" customFormat="1" ht="25.5" customHeight="1">
      <c r="B28" s="10" t="s">
        <v>54</v>
      </c>
      <c r="C28" s="22" t="s">
        <v>55</v>
      </c>
      <c r="D28" s="30"/>
      <c r="E28" s="30">
        <v>2524.1999999999998</v>
      </c>
      <c r="F28" s="30">
        <v>2524.1999999999998</v>
      </c>
      <c r="G28" s="13"/>
      <c r="H28" s="13"/>
      <c r="I28" s="13"/>
    </row>
    <row r="29" spans="2:9" ht="25.5">
      <c r="B29" s="10" t="s">
        <v>56</v>
      </c>
      <c r="C29" s="22" t="s">
        <v>57</v>
      </c>
      <c r="D29" s="30">
        <v>299</v>
      </c>
      <c r="E29" s="30">
        <v>299</v>
      </c>
      <c r="F29" s="30">
        <v>299</v>
      </c>
      <c r="G29" s="13"/>
      <c r="H29" s="13"/>
      <c r="I29" s="13"/>
    </row>
    <row r="30" spans="2:9" ht="38.25">
      <c r="B30" s="10" t="s">
        <v>58</v>
      </c>
      <c r="C30" s="22" t="s">
        <v>59</v>
      </c>
      <c r="D30" s="30">
        <v>162.69999999999999</v>
      </c>
      <c r="E30" s="30">
        <v>182.3</v>
      </c>
      <c r="F30" s="30">
        <v>182.3</v>
      </c>
      <c r="G30" s="13"/>
      <c r="H30" s="13"/>
      <c r="I30" s="13"/>
    </row>
    <row r="31" spans="2:9" ht="25.5">
      <c r="B31" s="10" t="s">
        <v>60</v>
      </c>
      <c r="C31" s="22" t="s">
        <v>61</v>
      </c>
      <c r="D31" s="30">
        <v>38.799999999999997</v>
      </c>
      <c r="E31" s="30">
        <v>33</v>
      </c>
      <c r="F31" s="30">
        <v>33</v>
      </c>
      <c r="G31" s="13"/>
      <c r="H31" s="13"/>
      <c r="I31" s="13"/>
    </row>
  </sheetData>
  <mergeCells count="9">
    <mergeCell ref="B7:F7"/>
    <mergeCell ref="B8:F8"/>
    <mergeCell ref="B9:F9"/>
    <mergeCell ref="C5:F5"/>
    <mergeCell ref="C1:F1"/>
    <mergeCell ref="C2:F2"/>
    <mergeCell ref="C3:F3"/>
    <mergeCell ref="C4:F4"/>
    <mergeCell ref="C6:E6"/>
  </mergeCells>
  <phoneticPr fontId="0" type="noConversion"/>
  <pageMargins left="0.74791666666666701" right="0.74791666666666701" top="0.98402777777777795" bottom="0.98402777777777795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B1:F83"/>
  <sheetViews>
    <sheetView zoomScaleNormal="100" workbookViewId="0">
      <selection activeCell="C81" sqref="C81"/>
    </sheetView>
  </sheetViews>
  <sheetFormatPr defaultColWidth="8.7109375" defaultRowHeight="12.75"/>
  <cols>
    <col min="1" max="1" width="0.85546875" customWidth="1"/>
    <col min="2" max="2" width="24" customWidth="1"/>
    <col min="3" max="3" width="57" customWidth="1"/>
    <col min="4" max="4" width="18.140625" customWidth="1"/>
    <col min="5" max="5" width="17.140625" customWidth="1"/>
  </cols>
  <sheetData>
    <row r="1" spans="2:6">
      <c r="C1" s="55" t="s">
        <v>62</v>
      </c>
      <c r="D1" s="55"/>
      <c r="E1" s="55"/>
      <c r="F1" s="55"/>
    </row>
    <row r="2" spans="2:6">
      <c r="C2" s="55" t="s">
        <v>63</v>
      </c>
      <c r="D2" s="55"/>
      <c r="E2" s="55"/>
      <c r="F2" s="55"/>
    </row>
    <row r="3" spans="2:6">
      <c r="C3" s="55" t="s">
        <v>2</v>
      </c>
      <c r="D3" s="55"/>
      <c r="E3" s="55"/>
      <c r="F3" s="55"/>
    </row>
    <row r="4" spans="2:6">
      <c r="C4" s="55" t="s">
        <v>64</v>
      </c>
      <c r="D4" s="55"/>
      <c r="E4" s="55"/>
      <c r="F4" s="55"/>
    </row>
    <row r="5" spans="2:6">
      <c r="C5" s="55" t="s">
        <v>65</v>
      </c>
      <c r="D5" s="55"/>
      <c r="E5" s="55"/>
      <c r="F5" s="55"/>
    </row>
    <row r="6" spans="2:6">
      <c r="C6" s="56"/>
      <c r="D6" s="56"/>
    </row>
    <row r="7" spans="2:6" ht="34.5" customHeight="1">
      <c r="B7" s="57" t="s">
        <v>66</v>
      </c>
      <c r="C7" s="57"/>
      <c r="D7" s="57"/>
      <c r="E7" s="57"/>
      <c r="F7" s="57"/>
    </row>
    <row r="8" spans="2:6" ht="15.75">
      <c r="B8" s="31"/>
      <c r="C8" s="32"/>
      <c r="D8" s="33" t="s">
        <v>67</v>
      </c>
    </row>
    <row r="9" spans="2:6" ht="38.25">
      <c r="B9" s="4" t="s">
        <v>68</v>
      </c>
      <c r="C9" s="4" t="s">
        <v>69</v>
      </c>
      <c r="D9" s="34" t="s">
        <v>70</v>
      </c>
      <c r="E9" s="35" t="s">
        <v>71</v>
      </c>
      <c r="F9" s="35" t="s">
        <v>72</v>
      </c>
    </row>
    <row r="10" spans="2:6" ht="18.75">
      <c r="B10" s="36" t="s">
        <v>10</v>
      </c>
      <c r="C10" s="37"/>
      <c r="D10" s="38">
        <f>D11+D52</f>
        <v>267427</v>
      </c>
      <c r="E10" s="38">
        <f>E11+E52</f>
        <v>95585.000000000015</v>
      </c>
      <c r="F10" s="1">
        <f t="shared" ref="F10:F28" si="0">E10/D10*100</f>
        <v>35.742464298668423</v>
      </c>
    </row>
    <row r="11" spans="2:6" ht="18.75">
      <c r="B11" s="36" t="s">
        <v>14</v>
      </c>
      <c r="C11" s="39" t="s">
        <v>15</v>
      </c>
      <c r="D11" s="38">
        <f>D12+D15+D22+D24+D26+D30+D35+D37+D40</f>
        <v>33659.399999999994</v>
      </c>
      <c r="E11" s="38">
        <f>E12+E15+E22+E24+E26+E30+E35+E37+E40+E51+E29</f>
        <v>6967.3</v>
      </c>
      <c r="F11" s="1">
        <f t="shared" si="0"/>
        <v>20.699418290284441</v>
      </c>
    </row>
    <row r="12" spans="2:6" ht="15.75">
      <c r="B12" s="36" t="s">
        <v>16</v>
      </c>
      <c r="C12" s="40" t="s">
        <v>17</v>
      </c>
      <c r="D12" s="41">
        <f>D13+D14</f>
        <v>15628</v>
      </c>
      <c r="E12" s="41">
        <f>E13+E14</f>
        <v>1947.2</v>
      </c>
      <c r="F12" s="1">
        <f t="shared" si="0"/>
        <v>12.459687739953928</v>
      </c>
    </row>
    <row r="13" spans="2:6" ht="15.75" hidden="1">
      <c r="B13" s="4" t="s">
        <v>73</v>
      </c>
      <c r="C13" s="3" t="s">
        <v>74</v>
      </c>
      <c r="D13" s="2"/>
      <c r="E13" s="42"/>
      <c r="F13" s="1" t="e">
        <f t="shared" si="0"/>
        <v>#DIV/0!</v>
      </c>
    </row>
    <row r="14" spans="2:6" ht="15.75">
      <c r="B14" s="4" t="s">
        <v>18</v>
      </c>
      <c r="C14" s="3" t="s">
        <v>19</v>
      </c>
      <c r="D14" s="2" t="s">
        <v>75</v>
      </c>
      <c r="E14" s="42" t="s">
        <v>76</v>
      </c>
      <c r="F14" s="1">
        <f t="shared" si="0"/>
        <v>12.459687739953928</v>
      </c>
    </row>
    <row r="15" spans="2:6" ht="15.75">
      <c r="B15" s="36" t="s">
        <v>77</v>
      </c>
      <c r="C15" s="40" t="s">
        <v>32</v>
      </c>
      <c r="D15" s="41" t="s">
        <v>78</v>
      </c>
      <c r="E15" s="41" t="s">
        <v>79</v>
      </c>
      <c r="F15" s="1">
        <f t="shared" si="0"/>
        <v>32.339413164155431</v>
      </c>
    </row>
    <row r="16" spans="2:6" ht="15.75">
      <c r="B16" s="4" t="s">
        <v>80</v>
      </c>
      <c r="C16" s="3" t="s">
        <v>81</v>
      </c>
      <c r="D16" s="2">
        <f>D17+D18</f>
        <v>1883</v>
      </c>
      <c r="E16" s="42" t="s">
        <v>82</v>
      </c>
      <c r="F16" s="1">
        <f t="shared" si="0"/>
        <v>55.04514073287308</v>
      </c>
    </row>
    <row r="17" spans="2:6" ht="31.5">
      <c r="B17" s="4" t="s">
        <v>83</v>
      </c>
      <c r="C17" s="3" t="s">
        <v>84</v>
      </c>
      <c r="D17" s="2" t="s">
        <v>85</v>
      </c>
      <c r="E17" s="42" t="s">
        <v>86</v>
      </c>
      <c r="F17" s="1">
        <f t="shared" si="0"/>
        <v>50.498988536749835</v>
      </c>
    </row>
    <row r="18" spans="2:6" ht="47.25">
      <c r="B18" s="4" t="s">
        <v>87</v>
      </c>
      <c r="C18" s="3" t="s">
        <v>88</v>
      </c>
      <c r="D18" s="43" t="s">
        <v>89</v>
      </c>
      <c r="E18" s="42" t="s">
        <v>90</v>
      </c>
      <c r="F18" s="1">
        <f t="shared" si="0"/>
        <v>55.525000000000006</v>
      </c>
    </row>
    <row r="19" spans="2:6" ht="31.5">
      <c r="B19" s="4" t="s">
        <v>91</v>
      </c>
      <c r="C19" s="3" t="s">
        <v>92</v>
      </c>
      <c r="D19" s="2"/>
      <c r="E19" s="2" t="s">
        <v>93</v>
      </c>
      <c r="F19" s="1" t="e">
        <f t="shared" si="0"/>
        <v>#DIV/0!</v>
      </c>
    </row>
    <row r="20" spans="2:6" ht="31.5">
      <c r="B20" s="4" t="s">
        <v>94</v>
      </c>
      <c r="C20" s="3" t="s">
        <v>95</v>
      </c>
      <c r="D20" s="2" t="s">
        <v>96</v>
      </c>
      <c r="E20" s="42" t="s">
        <v>97</v>
      </c>
      <c r="F20" s="1">
        <f t="shared" si="0"/>
        <v>20.137299771167047</v>
      </c>
    </row>
    <row r="21" spans="2:6" ht="15.75">
      <c r="B21" s="4" t="s">
        <v>33</v>
      </c>
      <c r="C21" s="3" t="s">
        <v>34</v>
      </c>
      <c r="D21" s="2" t="s">
        <v>98</v>
      </c>
      <c r="E21" s="42" t="s">
        <v>99</v>
      </c>
      <c r="F21" s="1">
        <f t="shared" si="0"/>
        <v>17.875675675675677</v>
      </c>
    </row>
    <row r="22" spans="2:6" ht="15.75">
      <c r="B22" s="36" t="s">
        <v>100</v>
      </c>
      <c r="C22" s="40" t="s">
        <v>36</v>
      </c>
      <c r="D22" s="41" t="str">
        <f>D23</f>
        <v>6600</v>
      </c>
      <c r="E22" s="41" t="str">
        <f>E23</f>
        <v>1109</v>
      </c>
      <c r="F22" s="1">
        <f t="shared" si="0"/>
        <v>16.803030303030305</v>
      </c>
    </row>
    <row r="23" spans="2:6" ht="15.75">
      <c r="B23" s="4" t="s">
        <v>45</v>
      </c>
      <c r="C23" s="3" t="s">
        <v>101</v>
      </c>
      <c r="D23" s="2" t="s">
        <v>102</v>
      </c>
      <c r="E23" s="42" t="s">
        <v>103</v>
      </c>
      <c r="F23" s="1">
        <f t="shared" si="0"/>
        <v>16.803030303030305</v>
      </c>
    </row>
    <row r="24" spans="2:6" ht="31.5">
      <c r="B24" s="36" t="s">
        <v>104</v>
      </c>
      <c r="C24" s="40" t="s">
        <v>105</v>
      </c>
      <c r="D24" s="41" t="str">
        <f>D25</f>
        <v>79,2</v>
      </c>
      <c r="E24" s="41" t="str">
        <f>E25</f>
        <v>6</v>
      </c>
      <c r="F24" s="1">
        <f t="shared" si="0"/>
        <v>7.5757575757575761</v>
      </c>
    </row>
    <row r="25" spans="2:6" ht="31.5">
      <c r="B25" s="4" t="s">
        <v>106</v>
      </c>
      <c r="C25" s="3" t="s">
        <v>107</v>
      </c>
      <c r="D25" s="2" t="s">
        <v>108</v>
      </c>
      <c r="E25" s="42" t="s">
        <v>109</v>
      </c>
      <c r="F25" s="1">
        <f t="shared" si="0"/>
        <v>7.5757575757575761</v>
      </c>
    </row>
    <row r="26" spans="2:6" ht="15.75">
      <c r="B26" s="36" t="s">
        <v>110</v>
      </c>
      <c r="C26" s="40" t="s">
        <v>111</v>
      </c>
      <c r="D26" s="41">
        <f>D27+D28</f>
        <v>772</v>
      </c>
      <c r="E26" s="41">
        <f>E27+E28</f>
        <v>90.5</v>
      </c>
      <c r="F26" s="1">
        <f t="shared" si="0"/>
        <v>11.722797927461141</v>
      </c>
    </row>
    <row r="27" spans="2:6" ht="31.5">
      <c r="B27" s="4" t="s">
        <v>112</v>
      </c>
      <c r="C27" s="3" t="s">
        <v>113</v>
      </c>
      <c r="D27" s="2" t="s">
        <v>114</v>
      </c>
      <c r="E27" s="42" t="s">
        <v>115</v>
      </c>
      <c r="F27" s="1">
        <f t="shared" si="0"/>
        <v>11.722797927461141</v>
      </c>
    </row>
    <row r="28" spans="2:6" ht="47.25">
      <c r="B28" s="4" t="s">
        <v>116</v>
      </c>
      <c r="C28" s="3" t="s">
        <v>117</v>
      </c>
      <c r="D28" s="2"/>
      <c r="E28" s="42"/>
      <c r="F28" s="1" t="e">
        <f t="shared" si="0"/>
        <v>#DIV/0!</v>
      </c>
    </row>
    <row r="29" spans="2:6" ht="31.5">
      <c r="B29" s="36" t="s">
        <v>118</v>
      </c>
      <c r="C29" s="40" t="s">
        <v>119</v>
      </c>
      <c r="D29" s="41"/>
      <c r="E29" s="44"/>
      <c r="F29" s="45"/>
    </row>
    <row r="30" spans="2:6" ht="31.5">
      <c r="B30" s="36" t="s">
        <v>120</v>
      </c>
      <c r="C30" s="40" t="s">
        <v>121</v>
      </c>
      <c r="D30" s="41">
        <f>D31</f>
        <v>4890.5</v>
      </c>
      <c r="E30" s="41">
        <f>E31</f>
        <v>1256.5</v>
      </c>
      <c r="F30" s="1">
        <f>E30/D30*100</f>
        <v>25.692669461200285</v>
      </c>
    </row>
    <row r="31" spans="2:6" ht="110.25">
      <c r="B31" s="36" t="s">
        <v>122</v>
      </c>
      <c r="C31" s="36" t="s">
        <v>123</v>
      </c>
      <c r="D31" s="41">
        <f>D32+D33</f>
        <v>4890.5</v>
      </c>
      <c r="E31" s="41">
        <f>E32+E33</f>
        <v>1256.5</v>
      </c>
      <c r="F31" s="1">
        <f>E31/D31*100</f>
        <v>25.692669461200285</v>
      </c>
    </row>
    <row r="32" spans="2:6" ht="94.5">
      <c r="B32" s="4" t="s">
        <v>124</v>
      </c>
      <c r="C32" s="4" t="s">
        <v>125</v>
      </c>
      <c r="D32" s="2" t="s">
        <v>126</v>
      </c>
      <c r="E32" s="2" t="s">
        <v>127</v>
      </c>
      <c r="F32" s="1">
        <f>E32/D32*100</f>
        <v>25.739810161920719</v>
      </c>
    </row>
    <row r="33" spans="2:6" ht="12.75" customHeight="1">
      <c r="B33" s="58" t="s">
        <v>128</v>
      </c>
      <c r="C33" s="59" t="s">
        <v>129</v>
      </c>
      <c r="D33" s="60" t="s">
        <v>130</v>
      </c>
      <c r="E33" s="60" t="s">
        <v>131</v>
      </c>
      <c r="F33" s="61">
        <f>E33/D33*100</f>
        <v>21.532846715328468</v>
      </c>
    </row>
    <row r="34" spans="2:6" ht="50.25" customHeight="1">
      <c r="B34" s="58"/>
      <c r="C34" s="59"/>
      <c r="D34" s="60"/>
      <c r="E34" s="60"/>
      <c r="F34" s="61"/>
    </row>
    <row r="35" spans="2:6" ht="15.75">
      <c r="B35" s="36" t="s">
        <v>132</v>
      </c>
      <c r="C35" s="40" t="s">
        <v>133</v>
      </c>
      <c r="D35" s="41" t="str">
        <f>D36</f>
        <v>75</v>
      </c>
      <c r="E35" s="41" t="str">
        <f>E36</f>
        <v>6,8</v>
      </c>
      <c r="F35" s="1">
        <f t="shared" ref="F35:F48" si="1">E35/D35*100</f>
        <v>9.0666666666666664</v>
      </c>
    </row>
    <row r="36" spans="2:6" ht="15.75">
      <c r="B36" s="4" t="s">
        <v>134</v>
      </c>
      <c r="C36" s="3" t="s">
        <v>135</v>
      </c>
      <c r="D36" s="2" t="s">
        <v>136</v>
      </c>
      <c r="E36" s="2" t="s">
        <v>137</v>
      </c>
      <c r="F36" s="1">
        <f t="shared" si="1"/>
        <v>9.0666666666666664</v>
      </c>
    </row>
    <row r="37" spans="2:6" ht="31.5">
      <c r="B37" s="36" t="s">
        <v>138</v>
      </c>
      <c r="C37" s="40" t="s">
        <v>139</v>
      </c>
      <c r="D37" s="41" t="str">
        <f>D38</f>
        <v>330,7</v>
      </c>
      <c r="E37" s="41" t="str">
        <f>E38</f>
        <v>60,8</v>
      </c>
      <c r="F37" s="1">
        <f t="shared" si="1"/>
        <v>18.385243423042034</v>
      </c>
    </row>
    <row r="38" spans="2:6" ht="87" customHeight="1">
      <c r="B38" s="4" t="s">
        <v>140</v>
      </c>
      <c r="C38" s="3" t="s">
        <v>141</v>
      </c>
      <c r="D38" s="41" t="str">
        <f>D39</f>
        <v>330,7</v>
      </c>
      <c r="E38" s="41" t="str">
        <f>E39</f>
        <v>60,8</v>
      </c>
      <c r="F38" s="1">
        <f t="shared" si="1"/>
        <v>18.385243423042034</v>
      </c>
    </row>
    <row r="39" spans="2:6" ht="112.5" customHeight="1">
      <c r="B39" s="4" t="s">
        <v>140</v>
      </c>
      <c r="C39" s="4" t="s">
        <v>142</v>
      </c>
      <c r="D39" s="41" t="s">
        <v>99</v>
      </c>
      <c r="E39" s="41" t="s">
        <v>143</v>
      </c>
      <c r="F39" s="1">
        <f t="shared" si="1"/>
        <v>18.385243423042034</v>
      </c>
    </row>
    <row r="40" spans="2:6" ht="15.75">
      <c r="B40" s="36" t="s">
        <v>144</v>
      </c>
      <c r="C40" s="40" t="s">
        <v>145</v>
      </c>
      <c r="D40" s="41" t="s">
        <v>146</v>
      </c>
      <c r="E40" s="41" t="s">
        <v>147</v>
      </c>
      <c r="F40" s="1">
        <f t="shared" si="1"/>
        <v>38.791666666666664</v>
      </c>
    </row>
    <row r="41" spans="2:6" ht="31.5">
      <c r="B41" s="4" t="s">
        <v>148</v>
      </c>
      <c r="C41" s="3" t="s">
        <v>149</v>
      </c>
      <c r="D41" s="2" t="s">
        <v>150</v>
      </c>
      <c r="E41" s="2" t="s">
        <v>151</v>
      </c>
      <c r="F41" s="1">
        <f t="shared" si="1"/>
        <v>44</v>
      </c>
    </row>
    <row r="42" spans="2:6" ht="78.75">
      <c r="B42" s="4" t="s">
        <v>152</v>
      </c>
      <c r="C42" s="3" t="s">
        <v>153</v>
      </c>
      <c r="D42" s="2" t="s">
        <v>154</v>
      </c>
      <c r="E42" s="2" t="s">
        <v>155</v>
      </c>
      <c r="F42" s="1">
        <f t="shared" si="1"/>
        <v>18</v>
      </c>
    </row>
    <row r="43" spans="2:6" ht="72" customHeight="1">
      <c r="B43" s="4" t="s">
        <v>156</v>
      </c>
      <c r="C43" s="3" t="s">
        <v>157</v>
      </c>
      <c r="D43" s="2" t="s">
        <v>158</v>
      </c>
      <c r="E43" s="2" t="s">
        <v>159</v>
      </c>
      <c r="F43" s="1">
        <f t="shared" si="1"/>
        <v>48.333333333333336</v>
      </c>
    </row>
    <row r="44" spans="2:6" ht="78.75">
      <c r="B44" s="4" t="s">
        <v>160</v>
      </c>
      <c r="C44" s="3" t="s">
        <v>161</v>
      </c>
      <c r="D44" s="2" t="s">
        <v>154</v>
      </c>
      <c r="E44" s="2"/>
      <c r="F44" s="1">
        <f t="shared" si="1"/>
        <v>0</v>
      </c>
    </row>
    <row r="45" spans="2:6" ht="110.25">
      <c r="B45" s="4" t="s">
        <v>162</v>
      </c>
      <c r="C45" s="4" t="s">
        <v>163</v>
      </c>
      <c r="D45" s="2"/>
      <c r="E45" s="2" t="s">
        <v>164</v>
      </c>
      <c r="F45" s="1" t="e">
        <f t="shared" si="1"/>
        <v>#DIV/0!</v>
      </c>
    </row>
    <row r="46" spans="2:6" ht="47.25">
      <c r="B46" s="4" t="s">
        <v>165</v>
      </c>
      <c r="C46" s="3" t="s">
        <v>166</v>
      </c>
      <c r="D46" s="2" t="s">
        <v>167</v>
      </c>
      <c r="E46" s="2"/>
      <c r="F46" s="1">
        <f t="shared" si="1"/>
        <v>0</v>
      </c>
    </row>
    <row r="47" spans="2:6" ht="31.5">
      <c r="B47" s="4" t="s">
        <v>168</v>
      </c>
      <c r="C47" s="3" t="s">
        <v>169</v>
      </c>
      <c r="D47" s="2" t="s">
        <v>170</v>
      </c>
      <c r="E47" s="2" t="s">
        <v>164</v>
      </c>
      <c r="F47" s="1">
        <f t="shared" si="1"/>
        <v>23.5</v>
      </c>
    </row>
    <row r="48" spans="2:6" ht="31.5">
      <c r="B48" s="4" t="s">
        <v>171</v>
      </c>
      <c r="C48" s="3" t="s">
        <v>172</v>
      </c>
      <c r="D48" s="2"/>
      <c r="E48" s="2"/>
      <c r="F48" s="1" t="e">
        <f t="shared" si="1"/>
        <v>#DIV/0!</v>
      </c>
    </row>
    <row r="49" spans="2:6" ht="63">
      <c r="B49" s="4" t="s">
        <v>173</v>
      </c>
      <c r="C49" s="3" t="s">
        <v>174</v>
      </c>
      <c r="D49" s="2" t="s">
        <v>175</v>
      </c>
      <c r="E49" s="2" t="s">
        <v>175</v>
      </c>
      <c r="F49" s="1"/>
    </row>
    <row r="50" spans="2:6" ht="31.5">
      <c r="B50" s="4" t="s">
        <v>176</v>
      </c>
      <c r="C50" s="3" t="s">
        <v>177</v>
      </c>
      <c r="D50" s="2" t="s">
        <v>178</v>
      </c>
      <c r="E50" s="2" t="s">
        <v>179</v>
      </c>
      <c r="F50" s="1">
        <f>E50/D50*100</f>
        <v>19.166666666666668</v>
      </c>
    </row>
    <row r="51" spans="2:6" ht="15.75">
      <c r="B51" s="4" t="s">
        <v>180</v>
      </c>
      <c r="C51" s="3" t="s">
        <v>181</v>
      </c>
      <c r="D51" s="2"/>
      <c r="E51" s="2" t="s">
        <v>182</v>
      </c>
      <c r="F51" s="1"/>
    </row>
    <row r="52" spans="2:6" ht="15.75">
      <c r="B52" s="36" t="s">
        <v>183</v>
      </c>
      <c r="C52" s="40" t="s">
        <v>51</v>
      </c>
      <c r="D52" s="46">
        <f>D53+D69</f>
        <v>233767.59999999998</v>
      </c>
      <c r="E52" s="46">
        <f>E53+E69</f>
        <v>88617.700000000012</v>
      </c>
      <c r="F52" s="1">
        <f>E52/D52*100</f>
        <v>37.908461223882192</v>
      </c>
    </row>
    <row r="53" spans="2:6" ht="31.5">
      <c r="B53" s="36" t="s">
        <v>184</v>
      </c>
      <c r="C53" s="40" t="s">
        <v>53</v>
      </c>
      <c r="D53" s="46">
        <f>D54+D55+D56+D65+D57</f>
        <v>233767.59999999998</v>
      </c>
      <c r="E53" s="46">
        <f>E54+E55+E56+E65+E57</f>
        <v>91044.1</v>
      </c>
      <c r="F53" s="46">
        <f>F54+F55+F65</f>
        <v>168.72004782820562</v>
      </c>
    </row>
    <row r="54" spans="2:6" ht="31.5">
      <c r="B54" s="4" t="s">
        <v>56</v>
      </c>
      <c r="C54" s="3" t="s">
        <v>57</v>
      </c>
      <c r="D54" s="2" t="s">
        <v>185</v>
      </c>
      <c r="E54" s="2" t="s">
        <v>186</v>
      </c>
      <c r="F54" s="1">
        <f>E54/D54*100</f>
        <v>33.333751263193008</v>
      </c>
    </row>
    <row r="55" spans="2:6" ht="47.25">
      <c r="B55" s="4" t="s">
        <v>187</v>
      </c>
      <c r="C55" s="3" t="s">
        <v>188</v>
      </c>
      <c r="D55" s="2" t="s">
        <v>189</v>
      </c>
      <c r="E55" s="2" t="s">
        <v>190</v>
      </c>
      <c r="F55" s="1">
        <f>E55/D55*100</f>
        <v>39.582499999999996</v>
      </c>
    </row>
    <row r="56" spans="2:6" ht="31.5" customHeight="1">
      <c r="B56" s="4" t="s">
        <v>191</v>
      </c>
      <c r="C56" s="47" t="s">
        <v>192</v>
      </c>
      <c r="D56" s="2" t="s">
        <v>193</v>
      </c>
      <c r="E56" s="2" t="s">
        <v>194</v>
      </c>
      <c r="F56" s="1"/>
    </row>
    <row r="57" spans="2:6" ht="31.5">
      <c r="B57" s="36" t="s">
        <v>195</v>
      </c>
      <c r="C57" s="40" t="s">
        <v>196</v>
      </c>
      <c r="D57" s="46">
        <f>D58+D59+D60+D61+D62+D63+D64</f>
        <v>138887.69999999998</v>
      </c>
      <c r="E57" s="46">
        <f>E58+E59+E60+E61+E62+E63+E64</f>
        <v>40364.300000000003</v>
      </c>
      <c r="F57" s="1">
        <f t="shared" ref="F57:F69" si="2">E57/D57*100</f>
        <v>29.06254477538328</v>
      </c>
    </row>
    <row r="58" spans="2:6" ht="63">
      <c r="B58" s="4" t="s">
        <v>58</v>
      </c>
      <c r="C58" s="3" t="s">
        <v>59</v>
      </c>
      <c r="D58" s="2" t="s">
        <v>197</v>
      </c>
      <c r="E58" s="2" t="s">
        <v>197</v>
      </c>
      <c r="F58" s="1">
        <f t="shared" si="2"/>
        <v>100</v>
      </c>
    </row>
    <row r="59" spans="2:6" ht="47.25">
      <c r="B59" s="4" t="s">
        <v>198</v>
      </c>
      <c r="C59" s="3" t="s">
        <v>199</v>
      </c>
      <c r="D59" s="2" t="s">
        <v>200</v>
      </c>
      <c r="E59" s="2" t="s">
        <v>201</v>
      </c>
      <c r="F59" s="1">
        <f t="shared" si="2"/>
        <v>23.395307658255867</v>
      </c>
    </row>
    <row r="60" spans="2:6" ht="47.25">
      <c r="B60" s="4" t="s">
        <v>60</v>
      </c>
      <c r="C60" s="3" t="s">
        <v>61</v>
      </c>
      <c r="D60" s="2" t="s">
        <v>202</v>
      </c>
      <c r="E60" s="2" t="s">
        <v>203</v>
      </c>
      <c r="F60" s="1">
        <f t="shared" si="2"/>
        <v>26.378453571773186</v>
      </c>
    </row>
    <row r="61" spans="2:6" ht="78.75">
      <c r="B61" s="4" t="s">
        <v>204</v>
      </c>
      <c r="C61" s="3" t="s">
        <v>205</v>
      </c>
      <c r="D61" s="2" t="s">
        <v>206</v>
      </c>
      <c r="E61" s="2" t="s">
        <v>206</v>
      </c>
      <c r="F61" s="1">
        <f t="shared" si="2"/>
        <v>100</v>
      </c>
    </row>
    <row r="62" spans="2:6" ht="63">
      <c r="B62" s="4" t="s">
        <v>207</v>
      </c>
      <c r="C62" s="47" t="s">
        <v>208</v>
      </c>
      <c r="D62" s="2" t="s">
        <v>209</v>
      </c>
      <c r="E62" s="2" t="s">
        <v>210</v>
      </c>
      <c r="F62" s="1">
        <f t="shared" si="2"/>
        <v>61.787762290328821</v>
      </c>
    </row>
    <row r="63" spans="2:6" ht="94.5">
      <c r="B63" s="48" t="s">
        <v>211</v>
      </c>
      <c r="C63" s="48" t="s">
        <v>212</v>
      </c>
      <c r="D63" s="42" t="s">
        <v>213</v>
      </c>
      <c r="E63" s="42" t="s">
        <v>214</v>
      </c>
      <c r="F63" s="1">
        <f t="shared" si="2"/>
        <v>27.687160184023423</v>
      </c>
    </row>
    <row r="64" spans="2:6" ht="63">
      <c r="B64" s="48" t="s">
        <v>215</v>
      </c>
      <c r="C64" s="48" t="s">
        <v>216</v>
      </c>
      <c r="D64" s="42" t="s">
        <v>217</v>
      </c>
      <c r="E64" s="42" t="s">
        <v>218</v>
      </c>
      <c r="F64" s="1">
        <f t="shared" si="2"/>
        <v>9.9752410737555373</v>
      </c>
    </row>
    <row r="65" spans="2:6" ht="15.75">
      <c r="B65" s="48" t="s">
        <v>219</v>
      </c>
      <c r="C65" s="48" t="s">
        <v>220</v>
      </c>
      <c r="D65" s="42" t="s">
        <v>221</v>
      </c>
      <c r="E65" s="42" t="s">
        <v>222</v>
      </c>
      <c r="F65" s="1">
        <f t="shared" si="2"/>
        <v>95.803796565012618</v>
      </c>
    </row>
    <row r="66" spans="2:6" ht="47.25">
      <c r="B66" s="49" t="s">
        <v>223</v>
      </c>
      <c r="C66" s="48" t="s">
        <v>224</v>
      </c>
      <c r="D66" s="42" t="s">
        <v>225</v>
      </c>
      <c r="E66" s="42" t="s">
        <v>226</v>
      </c>
      <c r="F66" s="1">
        <f t="shared" si="2"/>
        <v>0</v>
      </c>
    </row>
    <row r="67" spans="2:6" ht="94.5">
      <c r="B67" s="49" t="s">
        <v>227</v>
      </c>
      <c r="C67" s="47" t="s">
        <v>228</v>
      </c>
      <c r="D67" s="42" t="s">
        <v>229</v>
      </c>
      <c r="E67" s="42" t="s">
        <v>226</v>
      </c>
      <c r="F67" s="1">
        <f t="shared" si="2"/>
        <v>0</v>
      </c>
    </row>
    <row r="68" spans="2:6" ht="31.5">
      <c r="B68" s="48" t="s">
        <v>230</v>
      </c>
      <c r="C68" s="48" t="s">
        <v>231</v>
      </c>
      <c r="D68" s="42" t="s">
        <v>222</v>
      </c>
      <c r="E68" s="42" t="s">
        <v>222</v>
      </c>
      <c r="F68" s="1">
        <f t="shared" si="2"/>
        <v>100</v>
      </c>
    </row>
    <row r="69" spans="2:6" ht="63">
      <c r="B69" s="48" t="s">
        <v>232</v>
      </c>
      <c r="C69" s="48" t="s">
        <v>233</v>
      </c>
      <c r="D69" s="42"/>
      <c r="E69" s="42" t="s">
        <v>234</v>
      </c>
      <c r="F69" s="1" t="e">
        <f t="shared" si="2"/>
        <v>#DIV/0!</v>
      </c>
    </row>
    <row r="70" spans="2:6" ht="15.75">
      <c r="B70" s="13"/>
      <c r="D70" s="50"/>
    </row>
    <row r="71" spans="2:6" ht="15.75">
      <c r="B71" s="29" t="s">
        <v>235</v>
      </c>
    </row>
    <row r="72" spans="2:6" ht="15.75">
      <c r="B72" s="13"/>
    </row>
    <row r="73" spans="2:6" ht="15.75">
      <c r="B73" s="13"/>
    </row>
    <row r="74" spans="2:6" ht="15.75">
      <c r="B74" s="13"/>
    </row>
    <row r="75" spans="2:6" ht="15.75">
      <c r="B75" s="13"/>
    </row>
    <row r="76" spans="2:6" ht="15.75">
      <c r="B76" s="13"/>
    </row>
    <row r="77" spans="2:6" ht="15.75">
      <c r="B77" s="13"/>
    </row>
    <row r="78" spans="2:6" ht="15.75">
      <c r="B78" s="51"/>
    </row>
    <row r="79" spans="2:6" ht="15.75">
      <c r="B79" s="51"/>
    </row>
    <row r="80" spans="2:6" ht="15.75">
      <c r="B80" s="51"/>
    </row>
    <row r="81" spans="2:2" ht="15.75">
      <c r="B81" s="51"/>
    </row>
    <row r="82" spans="2:2" ht="15.75">
      <c r="B82" s="51"/>
    </row>
    <row r="83" spans="2:2" ht="15.75">
      <c r="B83" s="51" t="s">
        <v>236</v>
      </c>
    </row>
  </sheetData>
  <mergeCells count="12">
    <mergeCell ref="B7:F7"/>
    <mergeCell ref="B33:B34"/>
    <mergeCell ref="C33:C34"/>
    <mergeCell ref="D33:D34"/>
    <mergeCell ref="E33:E34"/>
    <mergeCell ref="F33:F34"/>
    <mergeCell ref="C5:F5"/>
    <mergeCell ref="C1:F1"/>
    <mergeCell ref="C2:F2"/>
    <mergeCell ref="C3:F3"/>
    <mergeCell ref="C4:F4"/>
    <mergeCell ref="C6:D6"/>
  </mergeCells>
  <phoneticPr fontId="0" type="noConversion"/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User</cp:lastModifiedBy>
  <cp:revision>4</cp:revision>
  <cp:lastPrinted>2018-03-30T12:08:22Z</cp:lastPrinted>
  <dcterms:created xsi:type="dcterms:W3CDTF">1996-10-08T23:32:33Z</dcterms:created>
  <dcterms:modified xsi:type="dcterms:W3CDTF">2019-04-01T08:57:14Z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